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0515" windowHeight="7995"/>
  </bookViews>
  <sheets>
    <sheet name="52 Week Savings Challenge Calc" sheetId="1" r:id="rId1"/>
  </sheets>
  <definedNames>
    <definedName name="Amount">'52 Week Savings Challenge Calc'!$E$3</definedName>
    <definedName name="personal">'52 Week Savings Challenge Calc'!$V$3:$V$4</definedName>
  </definedNames>
  <calcPr calcId="124519"/>
  <customWorkbookViews>
    <customWorkbookView name="jmaningo84@gmail.com - Personal View" guid="{A95F1EB0-C02A-4AF7-8725-4185A3F8C135}" mergeInterval="0" personalView="1" maximized="1" xWindow="1" yWindow="1" windowWidth="1366" windowHeight="548" activeSheetId="1"/>
  </customWorkbookViews>
</workbook>
</file>

<file path=xl/calcChain.xml><?xml version="1.0" encoding="utf-8"?>
<calcChain xmlns="http://schemas.openxmlformats.org/spreadsheetml/2006/main">
  <c r="E4" i="1"/>
  <c r="E5" s="1"/>
  <c r="E6" s="1"/>
  <c r="P4"/>
  <c r="P5"/>
  <c r="P6"/>
  <c r="P7"/>
  <c r="P8"/>
  <c r="P9"/>
  <c r="P10"/>
  <c r="P11"/>
  <c r="P12"/>
  <c r="P13"/>
  <c r="P14"/>
  <c r="P3"/>
  <c r="F3"/>
  <c r="E7" l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M3" s="1"/>
  <c r="M4" s="1"/>
  <c r="R7"/>
  <c r="S7" s="1"/>
  <c r="R8"/>
  <c r="S8" s="1"/>
  <c r="R4"/>
  <c r="S4" s="1"/>
  <c r="F4"/>
  <c r="F5" s="1"/>
  <c r="M5"/>
  <c r="R6" l="1"/>
  <c r="S6" s="1"/>
  <c r="R5"/>
  <c r="S5" s="1"/>
  <c r="R3"/>
  <c r="S3" s="1"/>
  <c r="F6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N3" s="1"/>
  <c r="N4" s="1"/>
  <c r="N5" s="1"/>
  <c r="M6"/>
  <c r="M7" s="1"/>
  <c r="M8" s="1"/>
  <c r="M9" l="1"/>
  <c r="M10" s="1"/>
  <c r="M11" s="1"/>
  <c r="M12" s="1"/>
  <c r="R9"/>
  <c r="S9" s="1"/>
  <c r="N6"/>
  <c r="N7" s="1"/>
  <c r="N8" s="1"/>
  <c r="N9" l="1"/>
  <c r="N10" s="1"/>
  <c r="N11" s="1"/>
  <c r="N12" s="1"/>
  <c r="R10"/>
  <c r="S10" s="1"/>
  <c r="M13"/>
  <c r="M14" s="1"/>
  <c r="M15" s="1"/>
  <c r="M16" s="1"/>
  <c r="N13" l="1"/>
  <c r="N14" s="1"/>
  <c r="N15" s="1"/>
  <c r="N16" s="1"/>
  <c r="R11"/>
  <c r="S11" s="1"/>
  <c r="M17"/>
  <c r="M18" s="1"/>
  <c r="M19" s="1"/>
  <c r="M20" s="1"/>
  <c r="M21" s="1"/>
  <c r="N17" l="1"/>
  <c r="N18" s="1"/>
  <c r="N19" s="1"/>
  <c r="N20" s="1"/>
  <c r="N21" s="1"/>
  <c r="R12"/>
  <c r="S12" s="1"/>
  <c r="M22"/>
  <c r="M23" s="1"/>
  <c r="M24" s="1"/>
  <c r="M25" s="1"/>
  <c r="N22" l="1"/>
  <c r="N23" s="1"/>
  <c r="N24" s="1"/>
  <c r="N25" s="1"/>
  <c r="R13"/>
  <c r="S13" s="1"/>
  <c r="M26"/>
  <c r="M27" s="1"/>
  <c r="M28" s="1"/>
  <c r="N26" l="1"/>
  <c r="N27" s="1"/>
  <c r="N28" s="1"/>
  <c r="R14"/>
  <c r="R15" l="1"/>
  <c r="R17" s="1"/>
  <c r="U17" s="1"/>
  <c r="V5" s="1"/>
  <c r="S14"/>
  <c r="S15" l="1"/>
</calcChain>
</file>

<file path=xl/comments1.xml><?xml version="1.0" encoding="utf-8"?>
<comments xmlns="http://schemas.openxmlformats.org/spreadsheetml/2006/main">
  <authors>
    <author>jmaningo84@gmail.com</author>
  </authors>
  <commentList>
    <comment ref="P2" authorId="0">
      <text>
        <r>
          <rPr>
            <sz val="9"/>
            <color indexed="81"/>
            <rFont val="Tahoma"/>
            <family val="2"/>
          </rPr>
          <t>Geemiz:
# of weeks to save. Based on the start date</t>
        </r>
      </text>
    </comment>
    <comment ref="R2" authorId="0">
      <text>
        <r>
          <rPr>
            <sz val="9"/>
            <color indexed="81"/>
            <rFont val="Tahoma"/>
            <family val="2"/>
          </rPr>
          <t>Geemiz:
Target savings for the Month.</t>
        </r>
      </text>
    </comment>
    <comment ref="U3" authorId="0">
      <text>
        <r>
          <rPr>
            <sz val="9"/>
            <color indexed="81"/>
            <rFont val="Tahoma"/>
            <family val="2"/>
          </rPr>
          <t>Geemiz:
What is your monthly salary?</t>
        </r>
      </text>
    </comment>
    <comment ref="U4" authorId="0">
      <text>
        <r>
          <rPr>
            <sz val="9"/>
            <color indexed="81"/>
            <rFont val="Tahoma"/>
            <family val="2"/>
          </rPr>
          <t>Geemiz:
What is the percentage of your annual income are you planning to save?</t>
        </r>
      </text>
    </comment>
    <comment ref="U5" authorId="0">
      <text>
        <r>
          <rPr>
            <sz val="9"/>
            <color indexed="81"/>
            <rFont val="Tahoma"/>
            <family val="2"/>
          </rPr>
          <t>Geemiz:
Using the 52 week saving concept, this is the recommended initial amount you have to start with based on your salary and target savings.</t>
        </r>
      </text>
    </comment>
    <comment ref="S15" authorId="0">
      <text>
        <r>
          <rPr>
            <sz val="9"/>
            <color indexed="81"/>
            <rFont val="Tahoma"/>
            <family val="2"/>
          </rPr>
          <t>Geemiz:
Percentage of your annual income.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 xml:space="preserve">Geemiz
Monthly Average
</t>
        </r>
        <r>
          <rPr>
            <sz val="9"/>
            <color indexed="81"/>
            <rFont val="Tahoma"/>
            <family val="2"/>
          </rPr>
          <t>Amount to save monthly if divided equally.</t>
        </r>
      </text>
    </comment>
  </commentList>
</comments>
</file>

<file path=xl/sharedStrings.xml><?xml version="1.0" encoding="utf-8"?>
<sst xmlns="http://schemas.openxmlformats.org/spreadsheetml/2006/main" count="137" uniqueCount="79">
  <si>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</si>
  <si>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</si>
  <si>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</si>
  <si>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</si>
  <si>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</si>
  <si>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</si>
  <si>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</si>
  <si>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</si>
  <si>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</si>
  <si>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</si>
  <si>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</si>
  <si>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</si>
  <si>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</si>
  <si>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</si>
  <si>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</si>
  <si>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</si>
  <si>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</si>
  <si>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</si>
  <si>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</si>
  <si>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</si>
  <si>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</si>
  <si>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</si>
  <si>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</si>
  <si>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</si>
  <si>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</si>
  <si>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</si>
  <si>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</t>
  </si>
  <si>
    <t>Dates</t>
  </si>
  <si>
    <t>Amount</t>
  </si>
  <si>
    <t>Total</t>
  </si>
  <si>
    <t xml:space="preserve">Amount 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</si>
  <si>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</si>
  <si>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</si>
  <si>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</si>
  <si>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</si>
  <si>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</si>
  <si>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</si>
  <si>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</si>
  <si>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</si>
  <si>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</si>
  <si>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</si>
  <si>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</si>
  <si>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</si>
  <si>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</si>
  <si>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</si>
  <si>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</si>
  <si>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</si>
  <si>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</si>
  <si>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</si>
  <si>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</si>
  <si>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</si>
  <si>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</si>
  <si>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</si>
  <si>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</si>
  <si>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</si>
  <si>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</si>
  <si>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</si>
  <si>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Dec</t>
  </si>
  <si>
    <t>Nov</t>
  </si>
  <si>
    <t>Oct</t>
  </si>
  <si>
    <t>Sep</t>
  </si>
  <si>
    <t>Aug</t>
  </si>
  <si>
    <t>Jan</t>
  </si>
  <si>
    <t>Feb</t>
  </si>
  <si>
    <t>Mar</t>
  </si>
  <si>
    <t>Apr</t>
  </si>
  <si>
    <t>May</t>
  </si>
  <si>
    <t>Jun</t>
  </si>
  <si>
    <t>Month</t>
  </si>
  <si>
    <t>Jul</t>
  </si>
  <si>
    <t>Mon Ave</t>
  </si>
  <si>
    <t>Savings</t>
  </si>
  <si>
    <t>#</t>
  </si>
  <si>
    <t>%</t>
  </si>
  <si>
    <t>% savings</t>
  </si>
  <si>
    <t>Initial Amount</t>
  </si>
  <si>
    <t>IA Determinant</t>
  </si>
  <si>
    <t>Fix Monthly Cash inflow</t>
  </si>
  <si>
    <t>Geemiz 52 Week Savings Challenge Calculator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</si>
</sst>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m\ dd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165" fontId="0" fillId="2" borderId="0" xfId="1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2" applyFont="1" applyAlignment="1" applyProtection="1">
      <alignment vertical="center"/>
      <protection locked="0"/>
    </xf>
    <xf numFmtId="165" fontId="0" fillId="4" borderId="6" xfId="1" applyNumberFormat="1" applyFont="1" applyFill="1" applyBorder="1" applyAlignment="1" applyProtection="1">
      <alignment vertical="center"/>
      <protection locked="0"/>
    </xf>
    <xf numFmtId="9" fontId="0" fillId="4" borderId="6" xfId="2" applyFont="1" applyFill="1" applyBorder="1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5" fontId="0" fillId="0" borderId="0" xfId="1" applyNumberFormat="1" applyFont="1" applyAlignment="1" applyProtection="1">
      <alignment vertical="center"/>
    </xf>
    <xf numFmtId="165" fontId="0" fillId="0" borderId="0" xfId="1" applyNumberFormat="1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5" fontId="0" fillId="0" borderId="0" xfId="1" applyNumberFormat="1" applyFont="1" applyAlignment="1" applyProtection="1">
      <alignment horizontal="left" vertical="center"/>
    </xf>
    <xf numFmtId="9" fontId="0" fillId="0" borderId="0" xfId="2" applyFont="1" applyAlignment="1" applyProtection="1">
      <alignment vertical="center"/>
    </xf>
    <xf numFmtId="165" fontId="0" fillId="0" borderId="2" xfId="1" applyNumberFormat="1" applyFont="1" applyBorder="1" applyAlignment="1" applyProtection="1">
      <alignment horizontal="left" vertical="center"/>
    </xf>
    <xf numFmtId="9" fontId="0" fillId="0" borderId="2" xfId="2" applyFont="1" applyBorder="1" applyAlignment="1" applyProtection="1">
      <alignment vertical="center"/>
    </xf>
    <xf numFmtId="43" fontId="0" fillId="0" borderId="0" xfId="0" applyNumberFormat="1" applyAlignment="1" applyProtection="1">
      <alignment vertical="center"/>
    </xf>
    <xf numFmtId="10" fontId="3" fillId="0" borderId="0" xfId="2" applyNumberFormat="1" applyFon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zoomScale="90" zoomScaleNormal="90" workbookViewId="0">
      <selection activeCell="R22" sqref="R22"/>
    </sheetView>
  </sheetViews>
  <sheetFormatPr defaultRowHeight="15"/>
  <cols>
    <col min="1" max="2" width="9.140625" style="5"/>
    <col min="3" max="4" width="8.140625" style="5" customWidth="1"/>
    <col min="5" max="5" width="12.140625" style="5" customWidth="1"/>
    <col min="6" max="6" width="11.28515625" style="5" bestFit="1" customWidth="1"/>
    <col min="7" max="8" width="1.28515625" style="3" customWidth="1"/>
    <col min="9" max="9" width="9.28515625" style="5" customWidth="1"/>
    <col min="10" max="10" width="10.28515625" style="5" customWidth="1"/>
    <col min="11" max="12" width="7.85546875" style="5" customWidth="1"/>
    <col min="13" max="13" width="9.28515625" style="5" bestFit="1" customWidth="1"/>
    <col min="14" max="14" width="9.5703125" style="5" bestFit="1" customWidth="1"/>
    <col min="15" max="15" width="6.28515625" style="5" customWidth="1"/>
    <col min="16" max="16" width="2.85546875" style="10" customWidth="1"/>
    <col min="17" max="17" width="9.140625" style="5"/>
    <col min="18" max="18" width="11.140625" style="5" bestFit="1" customWidth="1"/>
    <col min="19" max="19" width="7.7109375" style="5" customWidth="1"/>
    <col min="20" max="20" width="3.7109375" style="5" customWidth="1"/>
    <col min="21" max="21" width="22.140625" style="5" customWidth="1"/>
    <col min="22" max="16384" width="9.140625" style="5"/>
  </cols>
  <sheetData>
    <row r="1" spans="1:23" ht="23.25">
      <c r="A1" s="29" t="s">
        <v>78</v>
      </c>
      <c r="B1" s="30"/>
      <c r="C1" s="30"/>
      <c r="D1" s="30"/>
      <c r="E1" s="30"/>
    </row>
    <row r="2" spans="1:23">
      <c r="A2" s="1" t="s">
        <v>68</v>
      </c>
      <c r="B2" s="1" t="s">
        <v>26</v>
      </c>
      <c r="C2" s="28" t="s">
        <v>27</v>
      </c>
      <c r="D2" s="28"/>
      <c r="E2" s="1" t="s">
        <v>28</v>
      </c>
      <c r="F2" s="2" t="s">
        <v>29</v>
      </c>
      <c r="I2" s="4" t="s">
        <v>68</v>
      </c>
      <c r="J2" s="1" t="s">
        <v>26</v>
      </c>
      <c r="K2" s="28" t="s">
        <v>27</v>
      </c>
      <c r="L2" s="28"/>
      <c r="M2" s="1" t="s">
        <v>30</v>
      </c>
      <c r="N2" s="1" t="s">
        <v>29</v>
      </c>
      <c r="P2" s="6" t="s">
        <v>72</v>
      </c>
      <c r="Q2" s="6" t="s">
        <v>68</v>
      </c>
      <c r="R2" s="6" t="s">
        <v>71</v>
      </c>
      <c r="S2" s="7" t="s">
        <v>73</v>
      </c>
      <c r="U2" s="4" t="s">
        <v>76</v>
      </c>
    </row>
    <row r="3" spans="1:23">
      <c r="A3" s="5" t="s">
        <v>62</v>
      </c>
      <c r="B3" s="5" t="s">
        <v>0</v>
      </c>
      <c r="C3" s="8">
        <v>41640</v>
      </c>
      <c r="D3" s="8">
        <v>41646</v>
      </c>
      <c r="E3" s="9">
        <v>52</v>
      </c>
      <c r="F3" s="18">
        <f>E3</f>
        <v>52</v>
      </c>
      <c r="I3" s="5" t="s">
        <v>69</v>
      </c>
      <c r="J3" s="5" t="s">
        <v>31</v>
      </c>
      <c r="K3" s="8">
        <v>41822</v>
      </c>
      <c r="L3" s="8">
        <v>41828</v>
      </c>
      <c r="M3" s="19">
        <f>E28+E3</f>
        <v>1404</v>
      </c>
      <c r="N3" s="18">
        <f>M3+F28</f>
        <v>19656</v>
      </c>
      <c r="P3" s="20">
        <f>COUNTIF($A$3:$A$28,Q3)+COUNTIF($I$3:$I$28,Q3)</f>
        <v>5</v>
      </c>
      <c r="Q3" s="5" t="s">
        <v>62</v>
      </c>
      <c r="R3" s="21">
        <f>SUMIF($A$3:$A$28,Q3,$E$3:$E$28)+SUMIF($I$3:$I$28,Q3,$M$3:$M$28)</f>
        <v>780</v>
      </c>
      <c r="S3" s="22">
        <f t="shared" ref="S3:S14" si="0">R3/$V$3</f>
        <v>3.9E-2</v>
      </c>
      <c r="U3" s="5" t="s">
        <v>77</v>
      </c>
      <c r="V3" s="12">
        <v>20000</v>
      </c>
    </row>
    <row r="4" spans="1:23">
      <c r="A4" s="5" t="s">
        <v>62</v>
      </c>
      <c r="B4" s="5" t="s">
        <v>1</v>
      </c>
      <c r="C4" s="8">
        <v>41647</v>
      </c>
      <c r="D4" s="8">
        <v>41653</v>
      </c>
      <c r="E4" s="18">
        <f>$E$3+E3</f>
        <v>104</v>
      </c>
      <c r="F4" s="18">
        <f>F3+E4</f>
        <v>156</v>
      </c>
      <c r="I4" s="5" t="s">
        <v>69</v>
      </c>
      <c r="J4" s="5" t="s">
        <v>32</v>
      </c>
      <c r="K4" s="8">
        <v>41829</v>
      </c>
      <c r="L4" s="8">
        <v>41835</v>
      </c>
      <c r="M4" s="18">
        <f>M3+$E$3</f>
        <v>1456</v>
      </c>
      <c r="N4" s="18">
        <f>M4+N3</f>
        <v>21112</v>
      </c>
      <c r="P4" s="20">
        <f t="shared" ref="P4:P14" si="1">COUNTIF($A$3:$A$28,Q4)+COUNTIF($I$3:$I$28,Q4)</f>
        <v>4</v>
      </c>
      <c r="Q4" s="5" t="s">
        <v>63</v>
      </c>
      <c r="R4" s="21">
        <f t="shared" ref="R4:R14" si="2">SUMIF($A$3:$A$28,Q4,$E$3:$E$28)+SUMIF($I$3:$I$28,Q4,$M$3:$M$28)</f>
        <v>1560</v>
      </c>
      <c r="S4" s="22">
        <f t="shared" si="0"/>
        <v>7.8E-2</v>
      </c>
      <c r="U4" s="5" t="s">
        <v>74</v>
      </c>
      <c r="V4" s="13">
        <v>0.3</v>
      </c>
    </row>
    <row r="5" spans="1:23">
      <c r="A5" s="5" t="s">
        <v>62</v>
      </c>
      <c r="B5" s="5" t="s">
        <v>2</v>
      </c>
      <c r="C5" s="8">
        <v>41654</v>
      </c>
      <c r="D5" s="8">
        <v>41660</v>
      </c>
      <c r="E5" s="18">
        <f>$E$3+E4</f>
        <v>156</v>
      </c>
      <c r="F5" s="18">
        <f t="shared" ref="F5:F28" si="3">F4+E5</f>
        <v>312</v>
      </c>
      <c r="I5" s="5" t="s">
        <v>69</v>
      </c>
      <c r="J5" s="5" t="s">
        <v>33</v>
      </c>
      <c r="K5" s="8">
        <v>41836</v>
      </c>
      <c r="L5" s="8">
        <v>41842</v>
      </c>
      <c r="M5" s="18">
        <f t="shared" ref="M5:M28" si="4">M4+$E$3</f>
        <v>1508</v>
      </c>
      <c r="N5" s="18">
        <f t="shared" ref="N5:N28" si="5">M5+N4</f>
        <v>22620</v>
      </c>
      <c r="P5" s="20">
        <f t="shared" si="1"/>
        <v>4</v>
      </c>
      <c r="Q5" s="5" t="s">
        <v>64</v>
      </c>
      <c r="R5" s="21">
        <f t="shared" si="2"/>
        <v>2392</v>
      </c>
      <c r="S5" s="22">
        <f t="shared" si="0"/>
        <v>0.1196</v>
      </c>
      <c r="U5" s="14" t="s">
        <v>75</v>
      </c>
      <c r="V5" s="27">
        <f>(V4*V3)*U17</f>
        <v>52.249637155297542</v>
      </c>
      <c r="W5" s="15"/>
    </row>
    <row r="6" spans="1:23">
      <c r="A6" s="5" t="s">
        <v>62</v>
      </c>
      <c r="B6" s="5" t="s">
        <v>3</v>
      </c>
      <c r="C6" s="8">
        <v>41661</v>
      </c>
      <c r="D6" s="8">
        <v>41667</v>
      </c>
      <c r="E6" s="18">
        <f t="shared" ref="E6:E28" si="6">$E$3+E5</f>
        <v>208</v>
      </c>
      <c r="F6" s="18">
        <f t="shared" si="3"/>
        <v>520</v>
      </c>
      <c r="I6" s="5" t="s">
        <v>69</v>
      </c>
      <c r="J6" s="5" t="s">
        <v>34</v>
      </c>
      <c r="K6" s="8">
        <v>41843</v>
      </c>
      <c r="L6" s="8">
        <v>41849</v>
      </c>
      <c r="M6" s="18">
        <f t="shared" si="4"/>
        <v>1560</v>
      </c>
      <c r="N6" s="18">
        <f t="shared" si="5"/>
        <v>24180</v>
      </c>
      <c r="P6" s="20">
        <f t="shared" si="1"/>
        <v>5</v>
      </c>
      <c r="Q6" s="5" t="s">
        <v>65</v>
      </c>
      <c r="R6" s="21">
        <f t="shared" si="2"/>
        <v>4160</v>
      </c>
      <c r="S6" s="22">
        <f t="shared" si="0"/>
        <v>0.20799999999999999</v>
      </c>
    </row>
    <row r="7" spans="1:23">
      <c r="A7" s="5" t="s">
        <v>62</v>
      </c>
      <c r="B7" s="5" t="s">
        <v>4</v>
      </c>
      <c r="C7" s="8">
        <v>41668</v>
      </c>
      <c r="D7" s="8">
        <v>41674</v>
      </c>
      <c r="E7" s="18">
        <f t="shared" si="6"/>
        <v>260</v>
      </c>
      <c r="F7" s="18">
        <f t="shared" si="3"/>
        <v>780</v>
      </c>
      <c r="I7" s="5" t="s">
        <v>69</v>
      </c>
      <c r="J7" s="5" t="s">
        <v>35</v>
      </c>
      <c r="K7" s="8">
        <v>41850</v>
      </c>
      <c r="L7" s="8">
        <v>41856</v>
      </c>
      <c r="M7" s="18">
        <f t="shared" si="4"/>
        <v>1612</v>
      </c>
      <c r="N7" s="18">
        <f t="shared" si="5"/>
        <v>25792</v>
      </c>
      <c r="P7" s="20">
        <f t="shared" si="1"/>
        <v>4</v>
      </c>
      <c r="Q7" s="5" t="s">
        <v>66</v>
      </c>
      <c r="R7" s="21">
        <f t="shared" si="2"/>
        <v>4264</v>
      </c>
      <c r="S7" s="22">
        <f t="shared" si="0"/>
        <v>0.2132</v>
      </c>
    </row>
    <row r="8" spans="1:23">
      <c r="A8" s="5" t="s">
        <v>63</v>
      </c>
      <c r="B8" s="5" t="s">
        <v>5</v>
      </c>
      <c r="C8" s="8">
        <v>41675</v>
      </c>
      <c r="D8" s="8">
        <v>41681</v>
      </c>
      <c r="E8" s="18">
        <f t="shared" si="6"/>
        <v>312</v>
      </c>
      <c r="F8" s="18">
        <f t="shared" si="3"/>
        <v>1092</v>
      </c>
      <c r="I8" s="5" t="s">
        <v>61</v>
      </c>
      <c r="J8" s="5" t="s">
        <v>36</v>
      </c>
      <c r="K8" s="8">
        <v>41857</v>
      </c>
      <c r="L8" s="8">
        <v>41863</v>
      </c>
      <c r="M8" s="18">
        <f t="shared" si="4"/>
        <v>1664</v>
      </c>
      <c r="N8" s="18">
        <f t="shared" si="5"/>
        <v>27456</v>
      </c>
      <c r="P8" s="20">
        <f t="shared" si="1"/>
        <v>4</v>
      </c>
      <c r="Q8" s="5" t="s">
        <v>67</v>
      </c>
      <c r="R8" s="21">
        <f t="shared" si="2"/>
        <v>5096</v>
      </c>
      <c r="S8" s="22">
        <f t="shared" si="0"/>
        <v>0.25480000000000003</v>
      </c>
    </row>
    <row r="9" spans="1:23">
      <c r="A9" s="5" t="s">
        <v>63</v>
      </c>
      <c r="B9" s="5" t="s">
        <v>6</v>
      </c>
      <c r="C9" s="8">
        <v>41682</v>
      </c>
      <c r="D9" s="8">
        <v>41688</v>
      </c>
      <c r="E9" s="18">
        <f t="shared" si="6"/>
        <v>364</v>
      </c>
      <c r="F9" s="18">
        <f t="shared" si="3"/>
        <v>1456</v>
      </c>
      <c r="I9" s="5" t="s">
        <v>61</v>
      </c>
      <c r="J9" s="5" t="s">
        <v>37</v>
      </c>
      <c r="K9" s="8">
        <v>41864</v>
      </c>
      <c r="L9" s="8">
        <v>41870</v>
      </c>
      <c r="M9" s="18">
        <f t="shared" si="4"/>
        <v>1716</v>
      </c>
      <c r="N9" s="18">
        <f t="shared" si="5"/>
        <v>29172</v>
      </c>
      <c r="P9" s="20">
        <f t="shared" si="1"/>
        <v>5</v>
      </c>
      <c r="Q9" s="5" t="s">
        <v>69</v>
      </c>
      <c r="R9" s="21">
        <f t="shared" si="2"/>
        <v>7540</v>
      </c>
      <c r="S9" s="22">
        <f t="shared" si="0"/>
        <v>0.377</v>
      </c>
    </row>
    <row r="10" spans="1:23">
      <c r="A10" s="5" t="s">
        <v>63</v>
      </c>
      <c r="B10" s="5" t="s">
        <v>7</v>
      </c>
      <c r="C10" s="8">
        <v>41689</v>
      </c>
      <c r="D10" s="8">
        <v>41695</v>
      </c>
      <c r="E10" s="18">
        <f t="shared" si="6"/>
        <v>416</v>
      </c>
      <c r="F10" s="18">
        <f t="shared" si="3"/>
        <v>1872</v>
      </c>
      <c r="I10" s="5" t="s">
        <v>61</v>
      </c>
      <c r="J10" s="5" t="s">
        <v>38</v>
      </c>
      <c r="K10" s="8">
        <v>41871</v>
      </c>
      <c r="L10" s="8">
        <v>41877</v>
      </c>
      <c r="M10" s="18">
        <f t="shared" si="4"/>
        <v>1768</v>
      </c>
      <c r="N10" s="18">
        <f t="shared" si="5"/>
        <v>30940</v>
      </c>
      <c r="P10" s="20">
        <f t="shared" si="1"/>
        <v>4</v>
      </c>
      <c r="Q10" s="5" t="s">
        <v>61</v>
      </c>
      <c r="R10" s="21">
        <f t="shared" si="2"/>
        <v>6968</v>
      </c>
      <c r="S10" s="22">
        <f t="shared" si="0"/>
        <v>0.34839999999999999</v>
      </c>
    </row>
    <row r="11" spans="1:23">
      <c r="A11" s="5" t="s">
        <v>63</v>
      </c>
      <c r="B11" s="5" t="s">
        <v>8</v>
      </c>
      <c r="C11" s="8">
        <v>41696</v>
      </c>
      <c r="D11" s="8">
        <v>41702</v>
      </c>
      <c r="E11" s="18">
        <f t="shared" si="6"/>
        <v>468</v>
      </c>
      <c r="F11" s="18">
        <f t="shared" si="3"/>
        <v>2340</v>
      </c>
      <c r="I11" s="5" t="s">
        <v>61</v>
      </c>
      <c r="J11" s="5" t="s">
        <v>39</v>
      </c>
      <c r="K11" s="8">
        <v>41878</v>
      </c>
      <c r="L11" s="8">
        <v>41884</v>
      </c>
      <c r="M11" s="18">
        <f t="shared" si="4"/>
        <v>1820</v>
      </c>
      <c r="N11" s="18">
        <f t="shared" si="5"/>
        <v>32760</v>
      </c>
      <c r="P11" s="20">
        <f t="shared" si="1"/>
        <v>4</v>
      </c>
      <c r="Q11" s="5" t="s">
        <v>60</v>
      </c>
      <c r="R11" s="21">
        <f t="shared" si="2"/>
        <v>7800</v>
      </c>
      <c r="S11" s="22">
        <f t="shared" si="0"/>
        <v>0.39</v>
      </c>
    </row>
    <row r="12" spans="1:23">
      <c r="A12" s="5" t="s">
        <v>64</v>
      </c>
      <c r="B12" s="5" t="s">
        <v>9</v>
      </c>
      <c r="C12" s="8">
        <v>41703</v>
      </c>
      <c r="D12" s="8">
        <v>41709</v>
      </c>
      <c r="E12" s="18">
        <f t="shared" si="6"/>
        <v>520</v>
      </c>
      <c r="F12" s="18">
        <f t="shared" si="3"/>
        <v>2860</v>
      </c>
      <c r="I12" s="5" t="s">
        <v>60</v>
      </c>
      <c r="J12" s="5" t="s">
        <v>40</v>
      </c>
      <c r="K12" s="8">
        <v>41885</v>
      </c>
      <c r="L12" s="8">
        <v>41891</v>
      </c>
      <c r="M12" s="18">
        <f t="shared" si="4"/>
        <v>1872</v>
      </c>
      <c r="N12" s="18">
        <f t="shared" si="5"/>
        <v>34632</v>
      </c>
      <c r="P12" s="20">
        <f t="shared" si="1"/>
        <v>5</v>
      </c>
      <c r="Q12" s="5" t="s">
        <v>59</v>
      </c>
      <c r="R12" s="21">
        <f t="shared" si="2"/>
        <v>10920</v>
      </c>
      <c r="S12" s="22">
        <f t="shared" si="0"/>
        <v>0.54600000000000004</v>
      </c>
    </row>
    <row r="13" spans="1:23">
      <c r="A13" s="5" t="s">
        <v>64</v>
      </c>
      <c r="B13" s="5" t="s">
        <v>10</v>
      </c>
      <c r="C13" s="8">
        <v>41710</v>
      </c>
      <c r="D13" s="8">
        <v>41716</v>
      </c>
      <c r="E13" s="18">
        <f t="shared" si="6"/>
        <v>572</v>
      </c>
      <c r="F13" s="18">
        <f t="shared" si="3"/>
        <v>3432</v>
      </c>
      <c r="I13" s="5" t="s">
        <v>60</v>
      </c>
      <c r="J13" s="5" t="s">
        <v>41</v>
      </c>
      <c r="K13" s="8">
        <v>41892</v>
      </c>
      <c r="L13" s="8">
        <v>41898</v>
      </c>
      <c r="M13" s="18">
        <f t="shared" si="4"/>
        <v>1924</v>
      </c>
      <c r="N13" s="18">
        <f t="shared" si="5"/>
        <v>36556</v>
      </c>
      <c r="P13" s="20">
        <f t="shared" si="1"/>
        <v>4</v>
      </c>
      <c r="Q13" s="5" t="s">
        <v>58</v>
      </c>
      <c r="R13" s="21">
        <f t="shared" si="2"/>
        <v>9672</v>
      </c>
      <c r="S13" s="22">
        <f t="shared" si="0"/>
        <v>0.48359999999999997</v>
      </c>
    </row>
    <row r="14" spans="1:23">
      <c r="A14" s="5" t="s">
        <v>64</v>
      </c>
      <c r="B14" s="5" t="s">
        <v>11</v>
      </c>
      <c r="C14" s="8">
        <v>41717</v>
      </c>
      <c r="D14" s="8">
        <v>41723</v>
      </c>
      <c r="E14" s="18">
        <f t="shared" si="6"/>
        <v>624</v>
      </c>
      <c r="F14" s="18">
        <f t="shared" si="3"/>
        <v>4056</v>
      </c>
      <c r="I14" s="5" t="s">
        <v>60</v>
      </c>
      <c r="J14" s="5" t="s">
        <v>42</v>
      </c>
      <c r="K14" s="8">
        <v>41899</v>
      </c>
      <c r="L14" s="8">
        <v>41905</v>
      </c>
      <c r="M14" s="18">
        <f t="shared" si="4"/>
        <v>1976</v>
      </c>
      <c r="N14" s="18">
        <f t="shared" si="5"/>
        <v>38532</v>
      </c>
      <c r="P14" s="20">
        <f t="shared" si="1"/>
        <v>4</v>
      </c>
      <c r="Q14" s="16" t="s">
        <v>57</v>
      </c>
      <c r="R14" s="23">
        <f t="shared" si="2"/>
        <v>10504</v>
      </c>
      <c r="S14" s="24">
        <f t="shared" si="0"/>
        <v>0.5252</v>
      </c>
    </row>
    <row r="15" spans="1:23">
      <c r="A15" s="5" t="s">
        <v>64</v>
      </c>
      <c r="B15" s="5" t="s">
        <v>12</v>
      </c>
      <c r="C15" s="8">
        <v>41724</v>
      </c>
      <c r="D15" s="8">
        <v>41730</v>
      </c>
      <c r="E15" s="18">
        <f t="shared" si="6"/>
        <v>676</v>
      </c>
      <c r="F15" s="18">
        <f t="shared" si="3"/>
        <v>4732</v>
      </c>
      <c r="I15" s="5" t="s">
        <v>60</v>
      </c>
      <c r="J15" s="5" t="s">
        <v>43</v>
      </c>
      <c r="K15" s="8">
        <v>41906</v>
      </c>
      <c r="L15" s="8">
        <v>41912</v>
      </c>
      <c r="M15" s="18">
        <f t="shared" si="4"/>
        <v>2028</v>
      </c>
      <c r="N15" s="18">
        <f t="shared" si="5"/>
        <v>40560</v>
      </c>
      <c r="Q15" s="17" t="s">
        <v>29</v>
      </c>
      <c r="R15" s="21">
        <f>SUM(R3:R14)</f>
        <v>71656</v>
      </c>
      <c r="S15" s="22">
        <f>R15/($V$3*12)</f>
        <v>0.29856666666666665</v>
      </c>
    </row>
    <row r="16" spans="1:23">
      <c r="A16" s="5" t="s">
        <v>65</v>
      </c>
      <c r="B16" s="5" t="s">
        <v>13</v>
      </c>
      <c r="C16" s="8">
        <v>41731</v>
      </c>
      <c r="D16" s="8">
        <v>41737</v>
      </c>
      <c r="E16" s="18">
        <f t="shared" si="6"/>
        <v>728</v>
      </c>
      <c r="F16" s="18">
        <f t="shared" si="3"/>
        <v>5460</v>
      </c>
      <c r="I16" s="5" t="s">
        <v>59</v>
      </c>
      <c r="J16" s="5" t="s">
        <v>44</v>
      </c>
      <c r="K16" s="8">
        <v>41913</v>
      </c>
      <c r="L16" s="8">
        <v>41919</v>
      </c>
      <c r="M16" s="18">
        <f t="shared" si="4"/>
        <v>2080</v>
      </c>
      <c r="N16" s="18">
        <f t="shared" si="5"/>
        <v>42640</v>
      </c>
    </row>
    <row r="17" spans="1:21">
      <c r="A17" s="5" t="s">
        <v>65</v>
      </c>
      <c r="B17" s="5" t="s">
        <v>14</v>
      </c>
      <c r="C17" s="8">
        <v>41738</v>
      </c>
      <c r="D17" s="8">
        <v>41744</v>
      </c>
      <c r="E17" s="18">
        <f t="shared" si="6"/>
        <v>780</v>
      </c>
      <c r="F17" s="18">
        <f t="shared" si="3"/>
        <v>6240</v>
      </c>
      <c r="I17" s="5" t="s">
        <v>59</v>
      </c>
      <c r="J17" s="5" t="s">
        <v>45</v>
      </c>
      <c r="K17" s="8">
        <v>41920</v>
      </c>
      <c r="L17" s="8">
        <v>41926</v>
      </c>
      <c r="M17" s="18">
        <f t="shared" si="4"/>
        <v>2132</v>
      </c>
      <c r="N17" s="18">
        <f t="shared" si="5"/>
        <v>44772</v>
      </c>
      <c r="Q17" s="5" t="s">
        <v>70</v>
      </c>
      <c r="R17" s="25">
        <f>R15/12</f>
        <v>5971.333333333333</v>
      </c>
      <c r="S17" s="11"/>
      <c r="U17" s="26">
        <f>E3/R17</f>
        <v>8.7082728592162567E-3</v>
      </c>
    </row>
    <row r="18" spans="1:21">
      <c r="A18" s="5" t="s">
        <v>65</v>
      </c>
      <c r="B18" s="5" t="s">
        <v>15</v>
      </c>
      <c r="C18" s="8">
        <v>41745</v>
      </c>
      <c r="D18" s="8">
        <v>41751</v>
      </c>
      <c r="E18" s="18">
        <f t="shared" si="6"/>
        <v>832</v>
      </c>
      <c r="F18" s="18">
        <f t="shared" si="3"/>
        <v>7072</v>
      </c>
      <c r="I18" s="5" t="s">
        <v>59</v>
      </c>
      <c r="J18" s="5" t="s">
        <v>46</v>
      </c>
      <c r="K18" s="8">
        <v>41927</v>
      </c>
      <c r="L18" s="8">
        <v>41933</v>
      </c>
      <c r="M18" s="18">
        <f t="shared" si="4"/>
        <v>2184</v>
      </c>
      <c r="N18" s="18">
        <f t="shared" si="5"/>
        <v>46956</v>
      </c>
    </row>
    <row r="19" spans="1:21">
      <c r="A19" s="5" t="s">
        <v>65</v>
      </c>
      <c r="B19" s="5" t="s">
        <v>16</v>
      </c>
      <c r="C19" s="8">
        <v>41752</v>
      </c>
      <c r="D19" s="8">
        <v>41758</v>
      </c>
      <c r="E19" s="18">
        <f t="shared" si="6"/>
        <v>884</v>
      </c>
      <c r="F19" s="18">
        <f t="shared" si="3"/>
        <v>7956</v>
      </c>
      <c r="I19" s="5" t="s">
        <v>59</v>
      </c>
      <c r="J19" s="5" t="s">
        <v>47</v>
      </c>
      <c r="K19" s="8">
        <v>41934</v>
      </c>
      <c r="L19" s="8">
        <v>41940</v>
      </c>
      <c r="M19" s="18">
        <f t="shared" si="4"/>
        <v>2236</v>
      </c>
      <c r="N19" s="18">
        <f t="shared" si="5"/>
        <v>49192</v>
      </c>
    </row>
    <row r="20" spans="1:21">
      <c r="A20" s="5" t="s">
        <v>65</v>
      </c>
      <c r="B20" s="5" t="s">
        <v>17</v>
      </c>
      <c r="C20" s="8">
        <v>41759</v>
      </c>
      <c r="D20" s="8">
        <v>41765</v>
      </c>
      <c r="E20" s="18">
        <f t="shared" si="6"/>
        <v>936</v>
      </c>
      <c r="F20" s="18">
        <f t="shared" si="3"/>
        <v>8892</v>
      </c>
      <c r="I20" s="5" t="s">
        <v>59</v>
      </c>
      <c r="J20" s="5" t="s">
        <v>48</v>
      </c>
      <c r="K20" s="8">
        <v>41941</v>
      </c>
      <c r="L20" s="8">
        <v>41947</v>
      </c>
      <c r="M20" s="18">
        <f t="shared" si="4"/>
        <v>2288</v>
      </c>
      <c r="N20" s="18">
        <f t="shared" si="5"/>
        <v>51480</v>
      </c>
    </row>
    <row r="21" spans="1:21">
      <c r="A21" s="5" t="s">
        <v>66</v>
      </c>
      <c r="B21" s="5" t="s">
        <v>18</v>
      </c>
      <c r="C21" s="8">
        <v>41766</v>
      </c>
      <c r="D21" s="8">
        <v>41772</v>
      </c>
      <c r="E21" s="18">
        <f t="shared" si="6"/>
        <v>988</v>
      </c>
      <c r="F21" s="18">
        <f t="shared" si="3"/>
        <v>9880</v>
      </c>
      <c r="I21" s="5" t="s">
        <v>58</v>
      </c>
      <c r="J21" s="5" t="s">
        <v>49</v>
      </c>
      <c r="K21" s="8">
        <v>41948</v>
      </c>
      <c r="L21" s="8">
        <v>41954</v>
      </c>
      <c r="M21" s="18">
        <f t="shared" si="4"/>
        <v>2340</v>
      </c>
      <c r="N21" s="18">
        <f t="shared" si="5"/>
        <v>53820</v>
      </c>
    </row>
    <row r="22" spans="1:21">
      <c r="A22" s="5" t="s">
        <v>66</v>
      </c>
      <c r="B22" s="5" t="s">
        <v>19</v>
      </c>
      <c r="C22" s="8">
        <v>41773</v>
      </c>
      <c r="D22" s="8">
        <v>41779</v>
      </c>
      <c r="E22" s="18">
        <f t="shared" si="6"/>
        <v>1040</v>
      </c>
      <c r="F22" s="18">
        <f t="shared" si="3"/>
        <v>10920</v>
      </c>
      <c r="I22" s="5" t="s">
        <v>58</v>
      </c>
      <c r="J22" s="5" t="s">
        <v>50</v>
      </c>
      <c r="K22" s="8">
        <v>41955</v>
      </c>
      <c r="L22" s="8">
        <v>41961</v>
      </c>
      <c r="M22" s="18">
        <f t="shared" si="4"/>
        <v>2392</v>
      </c>
      <c r="N22" s="18">
        <f t="shared" si="5"/>
        <v>56212</v>
      </c>
    </row>
    <row r="23" spans="1:21">
      <c r="A23" s="5" t="s">
        <v>66</v>
      </c>
      <c r="B23" s="5" t="s">
        <v>20</v>
      </c>
      <c r="C23" s="8">
        <v>41780</v>
      </c>
      <c r="D23" s="8">
        <v>41786</v>
      </c>
      <c r="E23" s="18">
        <f t="shared" si="6"/>
        <v>1092</v>
      </c>
      <c r="F23" s="18">
        <f t="shared" si="3"/>
        <v>12012</v>
      </c>
      <c r="I23" s="5" t="s">
        <v>58</v>
      </c>
      <c r="J23" s="5" t="s">
        <v>51</v>
      </c>
      <c r="K23" s="8">
        <v>41962</v>
      </c>
      <c r="L23" s="8">
        <v>41968</v>
      </c>
      <c r="M23" s="18">
        <f t="shared" si="4"/>
        <v>2444</v>
      </c>
      <c r="N23" s="18">
        <f t="shared" si="5"/>
        <v>58656</v>
      </c>
    </row>
    <row r="24" spans="1:21">
      <c r="A24" s="5" t="s">
        <v>66</v>
      </c>
      <c r="B24" s="5" t="s">
        <v>21</v>
      </c>
      <c r="C24" s="8">
        <v>41787</v>
      </c>
      <c r="D24" s="8">
        <v>41793</v>
      </c>
      <c r="E24" s="18">
        <f t="shared" si="6"/>
        <v>1144</v>
      </c>
      <c r="F24" s="18">
        <f t="shared" si="3"/>
        <v>13156</v>
      </c>
      <c r="I24" s="5" t="s">
        <v>58</v>
      </c>
      <c r="J24" s="5" t="s">
        <v>52</v>
      </c>
      <c r="K24" s="8">
        <v>41969</v>
      </c>
      <c r="L24" s="8">
        <v>41975</v>
      </c>
      <c r="M24" s="18">
        <f t="shared" si="4"/>
        <v>2496</v>
      </c>
      <c r="N24" s="18">
        <f t="shared" si="5"/>
        <v>61152</v>
      </c>
    </row>
    <row r="25" spans="1:21">
      <c r="A25" s="5" t="s">
        <v>67</v>
      </c>
      <c r="B25" s="5" t="s">
        <v>22</v>
      </c>
      <c r="C25" s="8">
        <v>41794</v>
      </c>
      <c r="D25" s="8">
        <v>41800</v>
      </c>
      <c r="E25" s="18">
        <f t="shared" si="6"/>
        <v>1196</v>
      </c>
      <c r="F25" s="18">
        <f t="shared" si="3"/>
        <v>14352</v>
      </c>
      <c r="I25" s="5" t="s">
        <v>57</v>
      </c>
      <c r="J25" s="5" t="s">
        <v>53</v>
      </c>
      <c r="K25" s="8">
        <v>41976</v>
      </c>
      <c r="L25" s="8">
        <v>41982</v>
      </c>
      <c r="M25" s="18">
        <f t="shared" si="4"/>
        <v>2548</v>
      </c>
      <c r="N25" s="18">
        <f t="shared" si="5"/>
        <v>63700</v>
      </c>
    </row>
    <row r="26" spans="1:21">
      <c r="A26" s="5" t="s">
        <v>67</v>
      </c>
      <c r="B26" s="5" t="s">
        <v>23</v>
      </c>
      <c r="C26" s="8">
        <v>41801</v>
      </c>
      <c r="D26" s="8">
        <v>41807</v>
      </c>
      <c r="E26" s="18">
        <f t="shared" si="6"/>
        <v>1248</v>
      </c>
      <c r="F26" s="18">
        <f t="shared" si="3"/>
        <v>15600</v>
      </c>
      <c r="I26" s="5" t="s">
        <v>57</v>
      </c>
      <c r="J26" s="5" t="s">
        <v>54</v>
      </c>
      <c r="K26" s="8">
        <v>41983</v>
      </c>
      <c r="L26" s="8">
        <v>41989</v>
      </c>
      <c r="M26" s="18">
        <f t="shared" si="4"/>
        <v>2600</v>
      </c>
      <c r="N26" s="18">
        <f t="shared" si="5"/>
        <v>66300</v>
      </c>
    </row>
    <row r="27" spans="1:21">
      <c r="A27" s="5" t="s">
        <v>67</v>
      </c>
      <c r="B27" s="5" t="s">
        <v>24</v>
      </c>
      <c r="C27" s="8">
        <v>41808</v>
      </c>
      <c r="D27" s="8">
        <v>41814</v>
      </c>
      <c r="E27" s="18">
        <f t="shared" si="6"/>
        <v>1300</v>
      </c>
      <c r="F27" s="18">
        <f t="shared" si="3"/>
        <v>16900</v>
      </c>
      <c r="I27" s="5" t="s">
        <v>57</v>
      </c>
      <c r="J27" s="5" t="s">
        <v>55</v>
      </c>
      <c r="K27" s="8">
        <v>41990</v>
      </c>
      <c r="L27" s="8">
        <v>41996</v>
      </c>
      <c r="M27" s="18">
        <f t="shared" si="4"/>
        <v>2652</v>
      </c>
      <c r="N27" s="18">
        <f t="shared" si="5"/>
        <v>68952</v>
      </c>
    </row>
    <row r="28" spans="1:21">
      <c r="A28" s="5" t="s">
        <v>67</v>
      </c>
      <c r="B28" s="5" t="s">
        <v>25</v>
      </c>
      <c r="C28" s="8">
        <v>41815</v>
      </c>
      <c r="D28" s="8">
        <v>41821</v>
      </c>
      <c r="E28" s="18">
        <f t="shared" si="6"/>
        <v>1352</v>
      </c>
      <c r="F28" s="18">
        <f t="shared" si="3"/>
        <v>18252</v>
      </c>
      <c r="I28" s="5" t="s">
        <v>57</v>
      </c>
      <c r="J28" s="5" t="s">
        <v>56</v>
      </c>
      <c r="K28" s="8">
        <v>41997</v>
      </c>
      <c r="L28" s="8">
        <v>42003</v>
      </c>
      <c r="M28" s="18">
        <f t="shared" si="4"/>
        <v>2704</v>
      </c>
      <c r="N28" s="18">
        <f t="shared" si="5"/>
        <v>71656</v>
      </c>
    </row>
  </sheetData>
  <sheetProtection sheet="1" objects="1" scenarios="1"/>
  <customSheetViews>
    <customSheetView guid="{A95F1EB0-C02A-4AF7-8725-4185A3F8C135}" scale="90">
      <selection activeCell="U9" sqref="U9"/>
      <pageMargins left="0.7" right="0.7" top="0.75" bottom="0.75" header="0.3" footer="0.3"/>
      <pageSetup orientation="portrait" verticalDpi="0" r:id="rId1"/>
    </customSheetView>
  </customSheetViews>
  <mergeCells count="2">
    <mergeCell ref="C2:D2"/>
    <mergeCell ref="K2:L2"/>
  </mergeCell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52 Week Savings Challenge Calc</vt:lpstr>
      <vt:lpstr>Amount</vt:lpstr>
      <vt:lpstr>personal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jmaningo84@gmail.com</dc:creator>
  <cp:lastModifiedBy>Geemiz</cp:lastModifiedBy>
  <dcterms:created xsi:type="dcterms:W3CDTF">2014-01-04T06:01:40Z</dcterms:created>
  <dcterms:modified xsi:type="dcterms:W3CDTF">2014-01-05T14:55:59Z</dcterms:modified>
</cp:coreProperties>
</file>